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activeTab="0"/>
  </bookViews>
  <sheets>
    <sheet name="Sheet1" sheetId="1" r:id="rId1"/>
  </sheets>
  <definedNames>
    <definedName name="_xlnm.Print_Area" localSheetId="0">'Sheet1'!$A$1:$N$63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<sst xmlns="http://schemas.openxmlformats.org/spreadsheetml/2006/main" count="83" uniqueCount="70">
  <si>
    <t>学部</t>
  </si>
  <si>
    <t>专业</t>
  </si>
  <si>
    <t>毕业生总数</t>
  </si>
  <si>
    <t>协议就业人数</t>
  </si>
  <si>
    <t>升学就业人数</t>
  </si>
  <si>
    <t>单位证明人数</t>
  </si>
  <si>
    <t>待分人数</t>
  </si>
  <si>
    <t>协议就业比率（%）</t>
  </si>
  <si>
    <t>升学出国比率（%）</t>
  </si>
  <si>
    <t>灵活就业比率（%）</t>
  </si>
  <si>
    <t>去年期间总就业率</t>
  </si>
  <si>
    <t>总就业率（%）</t>
  </si>
  <si>
    <t>同期总就业率对比结果</t>
  </si>
  <si>
    <t>总协议率（%）</t>
  </si>
  <si>
    <t>人文学部</t>
  </si>
  <si>
    <t>汉语言文学</t>
  </si>
  <si>
    <t>汉语言文学（新闻传媒与文化创意） ）</t>
  </si>
  <si>
    <t>英语</t>
  </si>
  <si>
    <t>日语</t>
  </si>
  <si>
    <t>环境设计</t>
  </si>
  <si>
    <t>动画</t>
  </si>
  <si>
    <t>视觉传达设计</t>
  </si>
  <si>
    <t>累计</t>
  </si>
  <si>
    <t>经管学部</t>
  </si>
  <si>
    <t>国际经济与贸易</t>
  </si>
  <si>
    <t>市场营销</t>
  </si>
  <si>
    <t>市场营销（物流）</t>
  </si>
  <si>
    <t>会计学</t>
  </si>
  <si>
    <t>↓</t>
  </si>
  <si>
    <t>行政管理</t>
  </si>
  <si>
    <t>城市管理</t>
  </si>
  <si>
    <t>信科部</t>
  </si>
  <si>
    <t>微电子科学与工程</t>
  </si>
  <si>
    <t>自动化</t>
  </si>
  <si>
    <t>↑</t>
  </si>
  <si>
    <t>电子信息工程</t>
  </si>
  <si>
    <t xml:space="preserve">计算机科学与技术    </t>
  </si>
  <si>
    <t>物联网</t>
  </si>
  <si>
    <t>集成电路设计与集成系统</t>
  </si>
  <si>
    <t>工程学部</t>
  </si>
  <si>
    <t>机械工程</t>
  </si>
  <si>
    <t xml:space="preserve">土木工程 </t>
  </si>
  <si>
    <t>化学工程与工艺</t>
  </si>
  <si>
    <t>轻化工程</t>
  </si>
  <si>
    <t>纺织工程</t>
  </si>
  <si>
    <t>纺织工程（纺织品检验与贸易）</t>
  </si>
  <si>
    <t>服装设计与工程</t>
  </si>
  <si>
    <t>服装与服饰设计</t>
  </si>
  <si>
    <t>工程管理</t>
  </si>
  <si>
    <t>医五</t>
  </si>
  <si>
    <t>临床医学</t>
  </si>
  <si>
    <t>临床医学（全科医学）</t>
  </si>
  <si>
    <t>医四</t>
  </si>
  <si>
    <t>医学影像学</t>
  </si>
  <si>
    <t>医学检验技术</t>
  </si>
  <si>
    <t>医学实验技术</t>
  </si>
  <si>
    <t>护理学</t>
  </si>
  <si>
    <t>理学部</t>
  </si>
  <si>
    <t>人文地理与城乡规划</t>
  </si>
  <si>
    <t>海洋技术</t>
  </si>
  <si>
    <t>自然地理与资源环境</t>
  </si>
  <si>
    <t>应用心理学</t>
  </si>
  <si>
    <t>应用统计学</t>
  </si>
  <si>
    <t>合计</t>
  </si>
  <si>
    <t>注：总协议率=协议就业率+升学率。</t>
  </si>
  <si>
    <t xml:space="preserve">    协议就业人数=协议派遣人数+返籍派遣中单位签章协议人数+非派遣中单位签章协议人数+不分人数；</t>
  </si>
  <si>
    <t xml:space="preserve">    升学人数=考研人数+非派遣出国；</t>
  </si>
  <si>
    <t xml:space="preserve">    灵活就业人数=返籍派遣中单位证明人数+非派遣中单位证明人数； </t>
  </si>
  <si>
    <t xml:space="preserve">    总就业率=总协议率+灵活就业率</t>
  </si>
  <si>
    <t>南通大学杏林学院2017届毕业生就业率统计表(截至2017年12月22日)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</si>
</sst>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0.0000_);[Red]\(0.000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b/>
      <sz val="16"/>
      <name val="宋体"/>
      <family val="0"/>
    </font>
    <font>
      <sz val="16"/>
      <color indexed="8"/>
      <name val="宋体"/>
      <family val="0"/>
    </font>
    <font>
      <sz val="16"/>
      <color indexed="10"/>
      <name val="宋体"/>
      <family val="0"/>
    </font>
    <font>
      <sz val="16"/>
      <name val="SimSun"/>
      <family val="0"/>
    </font>
    <font>
      <sz val="14"/>
      <color indexed="10"/>
      <name val="宋体"/>
      <family val="0"/>
    </font>
    <font>
      <sz val="16"/>
      <name val="Times New Roman"/>
      <family val="1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sz val="14"/>
      <name val="Arial"/>
      <family val="2"/>
    </font>
    <font>
      <sz val="18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7.2"/>
      <color indexed="12"/>
      <name val="宋体"/>
      <family val="0"/>
    </font>
    <font>
      <u val="single"/>
      <sz val="7.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6"/>
      <color rgb="FF000000"/>
      <name val="宋体"/>
      <family val="0"/>
    </font>
    <font>
      <sz val="14"/>
      <color rgb="FF000000"/>
      <name val="宋体"/>
      <family val="0"/>
    </font>
    <font>
      <sz val="16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7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17" borderId="6" applyNumberFormat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1" fillId="22" borderId="0" applyNumberFormat="0" applyBorder="0" applyAlignment="0" applyProtection="0"/>
    <xf numFmtId="0" fontId="29" fillId="16" borderId="8" applyNumberFormat="0" applyAlignment="0" applyProtection="0"/>
    <xf numFmtId="0" fontId="22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8" fontId="4" fillId="24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textRotation="255"/>
    </xf>
    <xf numFmtId="0" fontId="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76" fontId="36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177" fontId="3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36" fillId="0" borderId="11" xfId="0" applyFont="1" applyBorder="1" applyAlignment="1">
      <alignment horizontal="center" vertical="center" wrapText="1"/>
    </xf>
    <xf numFmtId="176" fontId="36" fillId="0" borderId="11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77" fontId="8" fillId="0" borderId="12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176" fontId="3" fillId="0" borderId="1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176" fontId="11" fillId="0" borderId="0" xfId="0" applyNumberFormat="1" applyFont="1" applyBorder="1" applyAlignment="1">
      <alignment horizontal="center" vertical="center" wrapText="1"/>
    </xf>
    <xf numFmtId="177" fontId="1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78" fontId="13" fillId="24" borderId="10" xfId="0" applyNumberFormat="1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78" fontId="2" fillId="24" borderId="10" xfId="0" applyNumberFormat="1" applyFont="1" applyFill="1" applyBorder="1" applyAlignment="1">
      <alignment horizontal="center" vertical="center"/>
    </xf>
    <xf numFmtId="177" fontId="15" fillId="3" borderId="10" xfId="0" applyNumberFormat="1" applyFont="1" applyFill="1" applyBorder="1" applyAlignment="1">
      <alignment horizontal="center" vertical="center" wrapText="1"/>
    </xf>
    <xf numFmtId="177" fontId="8" fillId="0" borderId="17" xfId="0" applyNumberFormat="1" applyFont="1" applyBorder="1" applyAlignment="1">
      <alignment horizontal="center" vertical="center" wrapText="1"/>
    </xf>
    <xf numFmtId="178" fontId="13" fillId="24" borderId="12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9" fontId="1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1" fontId="6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31" fontId="6" fillId="0" borderId="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78" fontId="12" fillId="24" borderId="17" xfId="0" applyNumberFormat="1" applyFont="1" applyFill="1" applyBorder="1" applyAlignment="1">
      <alignment horizontal="center" vertical="center" wrapText="1"/>
    </xf>
    <xf numFmtId="178" fontId="12" fillId="24" borderId="12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view="pageBreakPreview" zoomScale="60" zoomScalePageLayoutView="0" workbookViewId="0" topLeftCell="A1">
      <selection activeCell="S20" sqref="S20"/>
    </sheetView>
  </sheetViews>
  <sheetFormatPr defaultColWidth="9.00390625" defaultRowHeight="14.25"/>
  <cols>
    <col min="1" max="1" width="7.375" style="2" customWidth="1"/>
    <col min="2" max="2" width="27.625" style="3" customWidth="1"/>
    <col min="3" max="3" width="11.125" style="4" customWidth="1"/>
    <col min="4" max="4" width="9.375" style="4" customWidth="1"/>
    <col min="5" max="5" width="7.625" style="4" customWidth="1"/>
    <col min="6" max="6" width="8.75390625" style="4" customWidth="1"/>
    <col min="7" max="7" width="8.125" style="4" customWidth="1"/>
    <col min="8" max="8" width="12.75390625" style="4" customWidth="1"/>
    <col min="9" max="10" width="10.375" style="4" customWidth="1"/>
    <col min="11" max="11" width="11.75390625" style="5" customWidth="1"/>
    <col min="12" max="12" width="13.875" style="4" customWidth="1"/>
    <col min="13" max="13" width="8.875" style="6" customWidth="1"/>
    <col min="14" max="14" width="11.25390625" style="4" customWidth="1"/>
  </cols>
  <sheetData>
    <row r="1" spans="1:14" ht="42" customHeight="1">
      <c r="A1" s="66" t="s">
        <v>69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31.5" customHeight="1">
      <c r="A2" s="69" t="s">
        <v>0</v>
      </c>
      <c r="B2" s="76" t="s">
        <v>1</v>
      </c>
      <c r="C2" s="76" t="s">
        <v>2</v>
      </c>
      <c r="D2" s="76" t="s">
        <v>3</v>
      </c>
      <c r="E2" s="79" t="s">
        <v>4</v>
      </c>
      <c r="F2" s="76" t="s">
        <v>5</v>
      </c>
      <c r="G2" s="76" t="s">
        <v>6</v>
      </c>
      <c r="H2" s="76" t="s">
        <v>7</v>
      </c>
      <c r="I2" s="76" t="s">
        <v>8</v>
      </c>
      <c r="J2" s="76" t="s">
        <v>9</v>
      </c>
      <c r="K2" s="81" t="s">
        <v>10</v>
      </c>
      <c r="L2" s="76" t="s">
        <v>11</v>
      </c>
      <c r="M2" s="83" t="s">
        <v>12</v>
      </c>
      <c r="N2" s="76" t="s">
        <v>13</v>
      </c>
    </row>
    <row r="3" spans="1:14" ht="42" customHeight="1">
      <c r="A3" s="70"/>
      <c r="B3" s="77"/>
      <c r="C3" s="78"/>
      <c r="D3" s="77"/>
      <c r="E3" s="80"/>
      <c r="F3" s="77"/>
      <c r="G3" s="77"/>
      <c r="H3" s="77"/>
      <c r="I3" s="77"/>
      <c r="J3" s="77"/>
      <c r="K3" s="82"/>
      <c r="L3" s="78"/>
      <c r="M3" s="84"/>
      <c r="N3" s="77"/>
    </row>
    <row r="4" spans="1:14" s="1" customFormat="1" ht="42.75" customHeight="1">
      <c r="A4" s="71" t="s">
        <v>14</v>
      </c>
      <c r="B4" s="7" t="s">
        <v>15</v>
      </c>
      <c r="C4" s="8">
        <v>40</v>
      </c>
      <c r="D4" s="9">
        <v>32</v>
      </c>
      <c r="E4" s="9">
        <v>1</v>
      </c>
      <c r="F4" s="10">
        <v>7</v>
      </c>
      <c r="G4" s="8">
        <f>C4-D4-E4-F4</f>
        <v>0</v>
      </c>
      <c r="H4" s="11">
        <f aca="true" t="shared" si="0" ref="H4:H35">D4/C4*100</f>
        <v>80</v>
      </c>
      <c r="I4" s="11">
        <f aca="true" t="shared" si="1" ref="I4:I30">E4/C4*100</f>
        <v>2.5</v>
      </c>
      <c r="J4" s="11">
        <f aca="true" t="shared" si="2" ref="J4:J35">F4/C4*100</f>
        <v>17.5</v>
      </c>
      <c r="K4" s="53">
        <v>100</v>
      </c>
      <c r="L4" s="11">
        <f aca="true" t="shared" si="3" ref="L4:L17">N4+J4</f>
        <v>100</v>
      </c>
      <c r="M4" s="54"/>
      <c r="N4" s="11">
        <f aca="true" t="shared" si="4" ref="N4:N17">I4+H4</f>
        <v>82.5</v>
      </c>
    </row>
    <row r="5" spans="1:14" s="1" customFormat="1" ht="45" customHeight="1">
      <c r="A5" s="72"/>
      <c r="B5" s="7" t="s">
        <v>16</v>
      </c>
      <c r="C5" s="8">
        <v>1</v>
      </c>
      <c r="D5" s="9">
        <v>1</v>
      </c>
      <c r="E5" s="9">
        <v>0</v>
      </c>
      <c r="F5" s="10">
        <v>0</v>
      </c>
      <c r="G5" s="8">
        <f>C5-D5-E5-F5</f>
        <v>0</v>
      </c>
      <c r="H5" s="11">
        <f t="shared" si="0"/>
        <v>100</v>
      </c>
      <c r="I5" s="11">
        <f t="shared" si="1"/>
        <v>0</v>
      </c>
      <c r="J5" s="11">
        <f t="shared" si="2"/>
        <v>0</v>
      </c>
      <c r="K5" s="53">
        <v>100</v>
      </c>
      <c r="L5" s="11">
        <f t="shared" si="3"/>
        <v>100</v>
      </c>
      <c r="M5" s="54"/>
      <c r="N5" s="11">
        <f t="shared" si="4"/>
        <v>100</v>
      </c>
    </row>
    <row r="6" spans="1:14" ht="20.25">
      <c r="A6" s="72"/>
      <c r="B6" s="7" t="s">
        <v>17</v>
      </c>
      <c r="C6" s="8">
        <v>37</v>
      </c>
      <c r="D6" s="9">
        <v>35</v>
      </c>
      <c r="E6" s="9">
        <v>2</v>
      </c>
      <c r="F6" s="10">
        <v>0</v>
      </c>
      <c r="G6" s="8">
        <v>0</v>
      </c>
      <c r="H6" s="11">
        <f t="shared" si="0"/>
        <v>94.5945945945946</v>
      </c>
      <c r="I6" s="11">
        <f t="shared" si="1"/>
        <v>5.405405405405405</v>
      </c>
      <c r="J6" s="11">
        <f t="shared" si="2"/>
        <v>0</v>
      </c>
      <c r="K6" s="53">
        <v>100</v>
      </c>
      <c r="L6" s="11">
        <f t="shared" si="3"/>
        <v>100</v>
      </c>
      <c r="M6" s="54"/>
      <c r="N6" s="11">
        <f t="shared" si="4"/>
        <v>100</v>
      </c>
    </row>
    <row r="7" spans="1:14" s="1" customFormat="1" ht="30" customHeight="1">
      <c r="A7" s="72"/>
      <c r="B7" s="12" t="s">
        <v>18</v>
      </c>
      <c r="C7" s="8">
        <v>40</v>
      </c>
      <c r="D7" s="9">
        <v>36</v>
      </c>
      <c r="E7" s="9">
        <v>3</v>
      </c>
      <c r="F7" s="10">
        <v>1</v>
      </c>
      <c r="G7" s="8">
        <f>C7-D7-E7-F7</f>
        <v>0</v>
      </c>
      <c r="H7" s="11">
        <f t="shared" si="0"/>
        <v>90</v>
      </c>
      <c r="I7" s="11">
        <f t="shared" si="1"/>
        <v>7.5</v>
      </c>
      <c r="J7" s="11">
        <f t="shared" si="2"/>
        <v>2.5</v>
      </c>
      <c r="K7" s="53">
        <v>99.99999999999999</v>
      </c>
      <c r="L7" s="11">
        <f t="shared" si="3"/>
        <v>100</v>
      </c>
      <c r="M7" s="54"/>
      <c r="N7" s="11">
        <f t="shared" si="4"/>
        <v>97.5</v>
      </c>
    </row>
    <row r="8" spans="1:14" s="1" customFormat="1" ht="30" customHeight="1">
      <c r="A8" s="72"/>
      <c r="B8" s="7" t="s">
        <v>19</v>
      </c>
      <c r="C8" s="8">
        <v>30</v>
      </c>
      <c r="D8" s="9">
        <v>28</v>
      </c>
      <c r="E8" s="9">
        <v>1</v>
      </c>
      <c r="F8" s="10">
        <v>1</v>
      </c>
      <c r="G8" s="8">
        <v>0</v>
      </c>
      <c r="H8" s="11">
        <f t="shared" si="0"/>
        <v>93.33333333333333</v>
      </c>
      <c r="I8" s="11">
        <f t="shared" si="1"/>
        <v>3.3333333333333335</v>
      </c>
      <c r="J8" s="11">
        <f t="shared" si="2"/>
        <v>3.3333333333333335</v>
      </c>
      <c r="K8" s="53"/>
      <c r="L8" s="11">
        <f t="shared" si="3"/>
        <v>99.99999999999999</v>
      </c>
      <c r="M8" s="55"/>
      <c r="N8" s="11">
        <f t="shared" si="4"/>
        <v>96.66666666666666</v>
      </c>
    </row>
    <row r="9" spans="1:14" s="1" customFormat="1" ht="30" customHeight="1">
      <c r="A9" s="72"/>
      <c r="B9" s="12" t="s">
        <v>20</v>
      </c>
      <c r="C9" s="8">
        <v>19</v>
      </c>
      <c r="D9" s="9">
        <v>17</v>
      </c>
      <c r="E9" s="9">
        <v>0</v>
      </c>
      <c r="F9" s="10">
        <v>2</v>
      </c>
      <c r="G9" s="8">
        <f>C9-D9-E9-F9</f>
        <v>0</v>
      </c>
      <c r="H9" s="11">
        <f t="shared" si="0"/>
        <v>89.47368421052632</v>
      </c>
      <c r="I9" s="11">
        <f t="shared" si="1"/>
        <v>0</v>
      </c>
      <c r="J9" s="11">
        <f t="shared" si="2"/>
        <v>10.526315789473683</v>
      </c>
      <c r="K9" s="53">
        <v>100</v>
      </c>
      <c r="L9" s="11">
        <f t="shared" si="3"/>
        <v>100</v>
      </c>
      <c r="M9" s="55"/>
      <c r="N9" s="11">
        <f t="shared" si="4"/>
        <v>89.47368421052632</v>
      </c>
    </row>
    <row r="10" spans="1:14" s="1" customFormat="1" ht="30" customHeight="1">
      <c r="A10" s="73"/>
      <c r="B10" s="12" t="s">
        <v>21</v>
      </c>
      <c r="C10" s="8">
        <v>31</v>
      </c>
      <c r="D10" s="9">
        <v>28</v>
      </c>
      <c r="E10" s="9">
        <v>3</v>
      </c>
      <c r="F10" s="10">
        <v>0</v>
      </c>
      <c r="G10" s="8">
        <v>0</v>
      </c>
      <c r="H10" s="11">
        <f t="shared" si="0"/>
        <v>90.32258064516128</v>
      </c>
      <c r="I10" s="11">
        <f t="shared" si="1"/>
        <v>9.67741935483871</v>
      </c>
      <c r="J10" s="11">
        <f t="shared" si="2"/>
        <v>0</v>
      </c>
      <c r="K10" s="53"/>
      <c r="L10" s="11">
        <f t="shared" si="3"/>
        <v>99.99999999999999</v>
      </c>
      <c r="M10" s="55"/>
      <c r="N10" s="11">
        <f t="shared" si="4"/>
        <v>99.99999999999999</v>
      </c>
    </row>
    <row r="11" spans="1:14" s="1" customFormat="1" ht="30" customHeight="1">
      <c r="A11" s="13"/>
      <c r="B11" s="14" t="s">
        <v>22</v>
      </c>
      <c r="C11" s="15">
        <f>SUM(C4:C10)</f>
        <v>198</v>
      </c>
      <c r="D11" s="16">
        <f>SUM(D4:D10)</f>
        <v>177</v>
      </c>
      <c r="E11" s="16">
        <f>SUM(E4:E10)</f>
        <v>10</v>
      </c>
      <c r="F11" s="17">
        <v>11</v>
      </c>
      <c r="G11" s="15">
        <v>0</v>
      </c>
      <c r="H11" s="11">
        <f t="shared" si="0"/>
        <v>89.39393939393939</v>
      </c>
      <c r="I11" s="11">
        <f t="shared" si="1"/>
        <v>5.05050505050505</v>
      </c>
      <c r="J11" s="11">
        <f t="shared" si="2"/>
        <v>5.555555555555555</v>
      </c>
      <c r="K11" s="53">
        <v>100</v>
      </c>
      <c r="L11" s="11">
        <f t="shared" si="3"/>
        <v>100</v>
      </c>
      <c r="M11" s="54"/>
      <c r="N11" s="11">
        <f t="shared" si="4"/>
        <v>94.44444444444444</v>
      </c>
    </row>
    <row r="12" spans="1:14" s="1" customFormat="1" ht="46.5" customHeight="1">
      <c r="A12" s="71" t="s">
        <v>23</v>
      </c>
      <c r="B12" s="18" t="s">
        <v>24</v>
      </c>
      <c r="C12" s="15">
        <v>46</v>
      </c>
      <c r="D12" s="16">
        <v>44</v>
      </c>
      <c r="E12" s="16">
        <v>1</v>
      </c>
      <c r="F12" s="17">
        <v>1</v>
      </c>
      <c r="G12" s="15">
        <f>C12-D12-E12-F12</f>
        <v>0</v>
      </c>
      <c r="H12" s="11">
        <f t="shared" si="0"/>
        <v>95.65217391304348</v>
      </c>
      <c r="I12" s="11">
        <f t="shared" si="1"/>
        <v>2.1739130434782608</v>
      </c>
      <c r="J12" s="11">
        <f t="shared" si="2"/>
        <v>2.1739130434782608</v>
      </c>
      <c r="K12" s="53">
        <v>100</v>
      </c>
      <c r="L12" s="11">
        <f t="shared" si="3"/>
        <v>100.00000000000001</v>
      </c>
      <c r="M12" s="54"/>
      <c r="N12" s="11">
        <f t="shared" si="4"/>
        <v>97.82608695652175</v>
      </c>
    </row>
    <row r="13" spans="1:14" s="1" customFormat="1" ht="30" customHeight="1">
      <c r="A13" s="72"/>
      <c r="B13" s="7" t="s">
        <v>25</v>
      </c>
      <c r="C13" s="15">
        <v>39</v>
      </c>
      <c r="D13" s="16">
        <v>39</v>
      </c>
      <c r="E13" s="16">
        <v>0</v>
      </c>
      <c r="F13" s="17">
        <v>0</v>
      </c>
      <c r="G13" s="15">
        <f>C13-D13-E13-F13</f>
        <v>0</v>
      </c>
      <c r="H13" s="11">
        <f t="shared" si="0"/>
        <v>100</v>
      </c>
      <c r="I13" s="11">
        <f t="shared" si="1"/>
        <v>0</v>
      </c>
      <c r="J13" s="11">
        <f t="shared" si="2"/>
        <v>0</v>
      </c>
      <c r="K13" s="53">
        <v>100</v>
      </c>
      <c r="L13" s="11">
        <f t="shared" si="3"/>
        <v>100</v>
      </c>
      <c r="M13" s="54"/>
      <c r="N13" s="11">
        <f t="shared" si="4"/>
        <v>100</v>
      </c>
    </row>
    <row r="14" spans="1:14" s="1" customFormat="1" ht="46.5" customHeight="1">
      <c r="A14" s="72"/>
      <c r="B14" s="7" t="s">
        <v>26</v>
      </c>
      <c r="C14" s="15">
        <v>1</v>
      </c>
      <c r="D14" s="16">
        <v>1</v>
      </c>
      <c r="E14" s="16">
        <v>0</v>
      </c>
      <c r="F14" s="17">
        <v>0</v>
      </c>
      <c r="G14" s="15">
        <f>C14-D14-E14-F14</f>
        <v>0</v>
      </c>
      <c r="H14" s="11">
        <f t="shared" si="0"/>
        <v>100</v>
      </c>
      <c r="I14" s="11">
        <f t="shared" si="1"/>
        <v>0</v>
      </c>
      <c r="J14" s="11">
        <f t="shared" si="2"/>
        <v>0</v>
      </c>
      <c r="K14" s="53">
        <v>100</v>
      </c>
      <c r="L14" s="11">
        <f t="shared" si="3"/>
        <v>100</v>
      </c>
      <c r="M14" s="55"/>
      <c r="N14" s="11">
        <f t="shared" si="4"/>
        <v>100</v>
      </c>
    </row>
    <row r="15" spans="1:14" s="1" customFormat="1" ht="30" customHeight="1">
      <c r="A15" s="72"/>
      <c r="B15" s="7" t="s">
        <v>27</v>
      </c>
      <c r="C15" s="15">
        <v>72</v>
      </c>
      <c r="D15" s="16">
        <v>63</v>
      </c>
      <c r="E15" s="16">
        <v>7</v>
      </c>
      <c r="F15" s="17">
        <v>0</v>
      </c>
      <c r="G15" s="15">
        <f>C15-D15-E15-F15</f>
        <v>2</v>
      </c>
      <c r="H15" s="11">
        <f t="shared" si="0"/>
        <v>87.5</v>
      </c>
      <c r="I15" s="11">
        <f t="shared" si="1"/>
        <v>9.722222222222223</v>
      </c>
      <c r="J15" s="11">
        <f t="shared" si="2"/>
        <v>0</v>
      </c>
      <c r="K15" s="53">
        <v>99.06</v>
      </c>
      <c r="L15" s="11">
        <f t="shared" si="3"/>
        <v>97.22222222222223</v>
      </c>
      <c r="M15" s="54" t="s">
        <v>28</v>
      </c>
      <c r="N15" s="11">
        <f t="shared" si="4"/>
        <v>97.22222222222223</v>
      </c>
    </row>
    <row r="16" spans="1:14" s="1" customFormat="1" ht="30" customHeight="1">
      <c r="A16" s="72"/>
      <c r="B16" s="12" t="s">
        <v>29</v>
      </c>
      <c r="C16" s="15">
        <v>55</v>
      </c>
      <c r="D16" s="16">
        <v>52</v>
      </c>
      <c r="E16" s="16">
        <v>2</v>
      </c>
      <c r="F16" s="17">
        <v>1</v>
      </c>
      <c r="G16" s="15">
        <f>C16-D16-E16-F16</f>
        <v>0</v>
      </c>
      <c r="H16" s="11">
        <f t="shared" si="0"/>
        <v>94.54545454545455</v>
      </c>
      <c r="I16" s="11">
        <f t="shared" si="1"/>
        <v>3.6363636363636362</v>
      </c>
      <c r="J16" s="11">
        <f t="shared" si="2"/>
        <v>1.8181818181818181</v>
      </c>
      <c r="K16" s="53">
        <v>100</v>
      </c>
      <c r="L16" s="11">
        <f t="shared" si="3"/>
        <v>100</v>
      </c>
      <c r="M16" s="54"/>
      <c r="N16" s="11">
        <f t="shared" si="4"/>
        <v>98.18181818181819</v>
      </c>
    </row>
    <row r="17" spans="1:14" s="1" customFormat="1" ht="30" customHeight="1">
      <c r="A17" s="73"/>
      <c r="B17" s="12" t="s">
        <v>30</v>
      </c>
      <c r="C17" s="15">
        <v>28</v>
      </c>
      <c r="D17" s="16">
        <v>26</v>
      </c>
      <c r="E17" s="16">
        <v>2</v>
      </c>
      <c r="F17" s="17">
        <v>0</v>
      </c>
      <c r="G17" s="15">
        <v>0</v>
      </c>
      <c r="H17" s="11">
        <f t="shared" si="0"/>
        <v>92.85714285714286</v>
      </c>
      <c r="I17" s="11">
        <f t="shared" si="1"/>
        <v>7.142857142857142</v>
      </c>
      <c r="J17" s="11">
        <f t="shared" si="2"/>
        <v>0</v>
      </c>
      <c r="K17" s="53"/>
      <c r="L17" s="11">
        <f t="shared" si="3"/>
        <v>100</v>
      </c>
      <c r="M17" s="55"/>
      <c r="N17" s="11">
        <f t="shared" si="4"/>
        <v>100</v>
      </c>
    </row>
    <row r="18" spans="1:14" s="1" customFormat="1" ht="30" customHeight="1">
      <c r="A18" s="19"/>
      <c r="B18" s="20" t="s">
        <v>22</v>
      </c>
      <c r="C18" s="15">
        <f>SUM(C12:C17)</f>
        <v>241</v>
      </c>
      <c r="D18" s="16">
        <f>SUM(D12:D17)</f>
        <v>225</v>
      </c>
      <c r="E18" s="16">
        <f>SUM(E12:E17)</f>
        <v>12</v>
      </c>
      <c r="F18" s="17">
        <f>SUM(F12:F16)</f>
        <v>2</v>
      </c>
      <c r="G18" s="15">
        <f>C18-D18-E18-F18</f>
        <v>2</v>
      </c>
      <c r="H18" s="11">
        <f t="shared" si="0"/>
        <v>93.3609958506224</v>
      </c>
      <c r="I18" s="11">
        <f t="shared" si="1"/>
        <v>4.979253112033195</v>
      </c>
      <c r="J18" s="11">
        <f t="shared" si="2"/>
        <v>0.8298755186721992</v>
      </c>
      <c r="K18" s="53">
        <v>99.63369963369962</v>
      </c>
      <c r="L18" s="11">
        <f aca="true" t="shared" si="5" ref="L18:L35">N18+J18</f>
        <v>99.17012448132779</v>
      </c>
      <c r="M18" s="54" t="s">
        <v>28</v>
      </c>
      <c r="N18" s="11">
        <f aca="true" t="shared" si="6" ref="N18:N35">I18+H18</f>
        <v>98.3402489626556</v>
      </c>
    </row>
    <row r="19" spans="1:14" s="1" customFormat="1" ht="30" customHeight="1">
      <c r="A19" s="71" t="s">
        <v>31</v>
      </c>
      <c r="B19" s="12" t="s">
        <v>32</v>
      </c>
      <c r="C19" s="8">
        <v>20</v>
      </c>
      <c r="D19" s="9">
        <v>20</v>
      </c>
      <c r="E19" s="9">
        <v>0</v>
      </c>
      <c r="F19" s="10">
        <v>0</v>
      </c>
      <c r="G19" s="8">
        <v>0</v>
      </c>
      <c r="H19" s="21">
        <f t="shared" si="0"/>
        <v>100</v>
      </c>
      <c r="I19" s="21">
        <f t="shared" si="1"/>
        <v>0</v>
      </c>
      <c r="J19" s="21">
        <f t="shared" si="2"/>
        <v>0</v>
      </c>
      <c r="K19" s="56">
        <v>100</v>
      </c>
      <c r="L19" s="21">
        <f t="shared" si="5"/>
        <v>100</v>
      </c>
      <c r="M19" s="55"/>
      <c r="N19" s="21">
        <f t="shared" si="6"/>
        <v>100</v>
      </c>
    </row>
    <row r="20" spans="1:14" s="1" customFormat="1" ht="30" customHeight="1">
      <c r="A20" s="72"/>
      <c r="B20" s="22" t="s">
        <v>33</v>
      </c>
      <c r="C20" s="8">
        <v>55</v>
      </c>
      <c r="D20" s="9">
        <v>53</v>
      </c>
      <c r="E20" s="9">
        <v>2</v>
      </c>
      <c r="F20" s="10">
        <v>0</v>
      </c>
      <c r="G20" s="8">
        <f>C20-D20-E20-F20</f>
        <v>0</v>
      </c>
      <c r="H20" s="11">
        <f t="shared" si="0"/>
        <v>96.36363636363636</v>
      </c>
      <c r="I20" s="11">
        <f t="shared" si="1"/>
        <v>3.6363636363636362</v>
      </c>
      <c r="J20" s="11">
        <f t="shared" si="2"/>
        <v>0</v>
      </c>
      <c r="K20" s="53">
        <v>98.21</v>
      </c>
      <c r="L20" s="11">
        <f t="shared" si="5"/>
        <v>100</v>
      </c>
      <c r="M20" s="54" t="s">
        <v>34</v>
      </c>
      <c r="N20" s="11">
        <f t="shared" si="6"/>
        <v>100</v>
      </c>
    </row>
    <row r="21" spans="1:14" s="1" customFormat="1" ht="41.25" customHeight="1">
      <c r="A21" s="72"/>
      <c r="B21" s="7" t="s">
        <v>35</v>
      </c>
      <c r="C21" s="8">
        <v>41</v>
      </c>
      <c r="D21" s="9">
        <v>40</v>
      </c>
      <c r="E21" s="9">
        <v>1</v>
      </c>
      <c r="F21" s="10">
        <v>0</v>
      </c>
      <c r="G21" s="8">
        <f>C21-D21-E21-F21</f>
        <v>0</v>
      </c>
      <c r="H21" s="11">
        <f t="shared" si="0"/>
        <v>97.5609756097561</v>
      </c>
      <c r="I21" s="11">
        <f t="shared" si="1"/>
        <v>2.4390243902439024</v>
      </c>
      <c r="J21" s="11">
        <f t="shared" si="2"/>
        <v>0</v>
      </c>
      <c r="K21" s="53">
        <v>97.83</v>
      </c>
      <c r="L21" s="11">
        <f t="shared" si="5"/>
        <v>100</v>
      </c>
      <c r="M21" s="54" t="s">
        <v>34</v>
      </c>
      <c r="N21" s="11">
        <f t="shared" si="6"/>
        <v>100</v>
      </c>
    </row>
    <row r="22" spans="1:14" s="1" customFormat="1" ht="30" customHeight="1">
      <c r="A22" s="72"/>
      <c r="B22" s="7" t="s">
        <v>36</v>
      </c>
      <c r="C22" s="8">
        <v>44</v>
      </c>
      <c r="D22" s="9">
        <v>42</v>
      </c>
      <c r="E22" s="9">
        <v>1</v>
      </c>
      <c r="F22" s="10">
        <v>1</v>
      </c>
      <c r="G22" s="8">
        <f>C22-D22-E22-F22</f>
        <v>0</v>
      </c>
      <c r="H22" s="11">
        <f t="shared" si="0"/>
        <v>95.45454545454545</v>
      </c>
      <c r="I22" s="11">
        <f t="shared" si="1"/>
        <v>2.272727272727273</v>
      </c>
      <c r="J22" s="11">
        <f t="shared" si="2"/>
        <v>2.272727272727273</v>
      </c>
      <c r="K22" s="53">
        <v>100</v>
      </c>
      <c r="L22" s="11">
        <f t="shared" si="5"/>
        <v>99.99999999999999</v>
      </c>
      <c r="M22" s="54"/>
      <c r="N22" s="11">
        <f t="shared" si="6"/>
        <v>97.72727272727272</v>
      </c>
    </row>
    <row r="23" spans="1:14" s="1" customFormat="1" ht="30" customHeight="1">
      <c r="A23" s="72"/>
      <c r="B23" s="7" t="s">
        <v>37</v>
      </c>
      <c r="C23" s="15">
        <v>28</v>
      </c>
      <c r="D23" s="16">
        <v>28</v>
      </c>
      <c r="E23" s="16">
        <v>0</v>
      </c>
      <c r="F23" s="17">
        <v>0</v>
      </c>
      <c r="G23" s="8">
        <v>0</v>
      </c>
      <c r="H23" s="11">
        <f t="shared" si="0"/>
        <v>100</v>
      </c>
      <c r="I23" s="11">
        <f t="shared" si="1"/>
        <v>0</v>
      </c>
      <c r="J23" s="11">
        <f t="shared" si="2"/>
        <v>0</v>
      </c>
      <c r="K23" s="53"/>
      <c r="L23" s="11">
        <f t="shared" si="5"/>
        <v>100</v>
      </c>
      <c r="M23" s="57"/>
      <c r="N23" s="11">
        <f t="shared" si="6"/>
        <v>100</v>
      </c>
    </row>
    <row r="24" spans="1:14" s="1" customFormat="1" ht="52.5" customHeight="1">
      <c r="A24" s="72"/>
      <c r="B24" s="7" t="s">
        <v>38</v>
      </c>
      <c r="C24" s="15">
        <v>53</v>
      </c>
      <c r="D24" s="16">
        <v>46</v>
      </c>
      <c r="E24" s="16">
        <v>6</v>
      </c>
      <c r="F24" s="17">
        <v>0</v>
      </c>
      <c r="G24" s="8">
        <f aca="true" t="shared" si="7" ref="G24:G29">C24-D24-E24-F24</f>
        <v>1</v>
      </c>
      <c r="H24" s="11">
        <f t="shared" si="0"/>
        <v>86.79245283018868</v>
      </c>
      <c r="I24" s="11">
        <f t="shared" si="1"/>
        <v>11.320754716981133</v>
      </c>
      <c r="J24" s="11">
        <f t="shared" si="2"/>
        <v>0</v>
      </c>
      <c r="K24" s="53">
        <v>100</v>
      </c>
      <c r="L24" s="11">
        <f t="shared" si="5"/>
        <v>98.11320754716981</v>
      </c>
      <c r="M24" s="54" t="s">
        <v>28</v>
      </c>
      <c r="N24" s="11">
        <f t="shared" si="6"/>
        <v>98.11320754716981</v>
      </c>
    </row>
    <row r="25" spans="1:14" s="1" customFormat="1" ht="30" customHeight="1">
      <c r="A25" s="19"/>
      <c r="B25" s="20" t="s">
        <v>22</v>
      </c>
      <c r="C25" s="23">
        <f>SUM(C19:C24)</f>
        <v>241</v>
      </c>
      <c r="D25" s="24">
        <f>SUM(D19:D24)</f>
        <v>229</v>
      </c>
      <c r="E25" s="24">
        <f>SUM(E19:E24)</f>
        <v>10</v>
      </c>
      <c r="F25" s="25">
        <f>SUM(F19:F24)</f>
        <v>1</v>
      </c>
      <c r="G25" s="8">
        <f t="shared" si="7"/>
        <v>1</v>
      </c>
      <c r="H25" s="26">
        <f t="shared" si="0"/>
        <v>95.0207468879668</v>
      </c>
      <c r="I25" s="58">
        <f t="shared" si="1"/>
        <v>4.149377593360995</v>
      </c>
      <c r="J25" s="58">
        <f t="shared" si="2"/>
        <v>0.4149377593360996</v>
      </c>
      <c r="K25" s="53">
        <v>99.18</v>
      </c>
      <c r="L25" s="58">
        <f t="shared" si="5"/>
        <v>99.58506224066389</v>
      </c>
      <c r="M25" s="54" t="s">
        <v>34</v>
      </c>
      <c r="N25" s="11">
        <f t="shared" si="6"/>
        <v>99.17012448132779</v>
      </c>
    </row>
    <row r="26" spans="1:14" s="1" customFormat="1" ht="30" customHeight="1">
      <c r="A26" s="71" t="s">
        <v>39</v>
      </c>
      <c r="B26" s="27" t="s">
        <v>40</v>
      </c>
      <c r="C26" s="8">
        <v>51</v>
      </c>
      <c r="D26" s="9">
        <v>51</v>
      </c>
      <c r="E26" s="9">
        <v>0</v>
      </c>
      <c r="F26" s="10">
        <v>0</v>
      </c>
      <c r="G26" s="8">
        <f t="shared" si="7"/>
        <v>0</v>
      </c>
      <c r="H26" s="11">
        <f t="shared" si="0"/>
        <v>100</v>
      </c>
      <c r="I26" s="11">
        <f t="shared" si="1"/>
        <v>0</v>
      </c>
      <c r="J26" s="11">
        <f t="shared" si="2"/>
        <v>0</v>
      </c>
      <c r="K26" s="53">
        <v>100.00000000000001</v>
      </c>
      <c r="L26" s="11">
        <f t="shared" si="5"/>
        <v>100</v>
      </c>
      <c r="M26" s="55"/>
      <c r="N26" s="11">
        <f t="shared" si="6"/>
        <v>100</v>
      </c>
    </row>
    <row r="27" spans="1:14" s="1" customFormat="1" ht="30" customHeight="1">
      <c r="A27" s="72"/>
      <c r="B27" s="27" t="s">
        <v>41</v>
      </c>
      <c r="C27" s="8">
        <v>54</v>
      </c>
      <c r="D27" s="9">
        <v>52</v>
      </c>
      <c r="E27" s="9">
        <v>2</v>
      </c>
      <c r="F27" s="10">
        <v>0</v>
      </c>
      <c r="G27" s="8">
        <f t="shared" si="7"/>
        <v>0</v>
      </c>
      <c r="H27" s="11">
        <f t="shared" si="0"/>
        <v>96.29629629629629</v>
      </c>
      <c r="I27" s="11">
        <f t="shared" si="1"/>
        <v>3.7037037037037033</v>
      </c>
      <c r="J27" s="11">
        <f t="shared" si="2"/>
        <v>0</v>
      </c>
      <c r="K27" s="53">
        <v>99.99999999999999</v>
      </c>
      <c r="L27" s="11">
        <f t="shared" si="5"/>
        <v>100</v>
      </c>
      <c r="M27" s="54"/>
      <c r="N27" s="11">
        <f t="shared" si="6"/>
        <v>100</v>
      </c>
    </row>
    <row r="28" spans="1:14" s="1" customFormat="1" ht="30" customHeight="1">
      <c r="A28" s="72"/>
      <c r="B28" s="27" t="s">
        <v>42</v>
      </c>
      <c r="C28" s="8">
        <v>32</v>
      </c>
      <c r="D28" s="9">
        <v>31</v>
      </c>
      <c r="E28" s="9">
        <v>1</v>
      </c>
      <c r="F28" s="10">
        <v>0</v>
      </c>
      <c r="G28" s="8">
        <f t="shared" si="7"/>
        <v>0</v>
      </c>
      <c r="H28" s="11">
        <f t="shared" si="0"/>
        <v>96.875</v>
      </c>
      <c r="I28" s="11">
        <f t="shared" si="1"/>
        <v>3.125</v>
      </c>
      <c r="J28" s="11">
        <f t="shared" si="2"/>
        <v>0</v>
      </c>
      <c r="K28" s="53">
        <v>100</v>
      </c>
      <c r="L28" s="11">
        <f t="shared" si="5"/>
        <v>100</v>
      </c>
      <c r="M28" s="54"/>
      <c r="N28" s="11">
        <f t="shared" si="6"/>
        <v>100</v>
      </c>
    </row>
    <row r="29" spans="1:14" s="1" customFormat="1" ht="30" customHeight="1">
      <c r="A29" s="72"/>
      <c r="B29" s="27" t="s">
        <v>43</v>
      </c>
      <c r="C29" s="8">
        <v>26</v>
      </c>
      <c r="D29" s="9">
        <v>23</v>
      </c>
      <c r="E29" s="9">
        <v>3</v>
      </c>
      <c r="F29" s="10">
        <v>0</v>
      </c>
      <c r="G29" s="8">
        <f t="shared" si="7"/>
        <v>0</v>
      </c>
      <c r="H29" s="11">
        <f t="shared" si="0"/>
        <v>88.46153846153845</v>
      </c>
      <c r="I29" s="58">
        <f t="shared" si="1"/>
        <v>11.538461538461538</v>
      </c>
      <c r="J29" s="11">
        <f t="shared" si="2"/>
        <v>0</v>
      </c>
      <c r="K29" s="53">
        <v>100</v>
      </c>
      <c r="L29" s="11">
        <f t="shared" si="5"/>
        <v>99.99999999999999</v>
      </c>
      <c r="M29" s="57"/>
      <c r="N29" s="11">
        <f t="shared" si="6"/>
        <v>99.99999999999999</v>
      </c>
    </row>
    <row r="30" spans="1:14" s="1" customFormat="1" ht="30" customHeight="1">
      <c r="A30" s="72"/>
      <c r="B30" s="27" t="s">
        <v>44</v>
      </c>
      <c r="C30" s="8">
        <v>44</v>
      </c>
      <c r="D30" s="9">
        <v>44</v>
      </c>
      <c r="E30" s="9">
        <v>0</v>
      </c>
      <c r="F30" s="10">
        <v>0</v>
      </c>
      <c r="G30" s="8">
        <v>0</v>
      </c>
      <c r="H30" s="11">
        <f t="shared" si="0"/>
        <v>100</v>
      </c>
      <c r="I30" s="11">
        <f t="shared" si="1"/>
        <v>0</v>
      </c>
      <c r="J30" s="11">
        <f t="shared" si="2"/>
        <v>0</v>
      </c>
      <c r="K30" s="53">
        <v>100</v>
      </c>
      <c r="L30" s="11">
        <f t="shared" si="5"/>
        <v>100</v>
      </c>
      <c r="M30" s="57"/>
      <c r="N30" s="11">
        <f t="shared" si="6"/>
        <v>100</v>
      </c>
    </row>
    <row r="31" spans="1:14" s="1" customFormat="1" ht="51" customHeight="1">
      <c r="A31" s="72"/>
      <c r="B31" s="27" t="s">
        <v>45</v>
      </c>
      <c r="C31" s="8">
        <v>1</v>
      </c>
      <c r="D31" s="9">
        <v>1</v>
      </c>
      <c r="E31" s="9">
        <v>0</v>
      </c>
      <c r="F31" s="10">
        <v>0</v>
      </c>
      <c r="G31" s="8">
        <f aca="true" t="shared" si="8" ref="G31:G39">C31-D31-E31-F31</f>
        <v>0</v>
      </c>
      <c r="H31" s="11">
        <f t="shared" si="0"/>
        <v>100</v>
      </c>
      <c r="I31" s="11">
        <f aca="true" t="shared" si="9" ref="I31:I42">E31/C31*100</f>
        <v>0</v>
      </c>
      <c r="J31" s="58">
        <f t="shared" si="2"/>
        <v>0</v>
      </c>
      <c r="K31" s="53">
        <v>100</v>
      </c>
      <c r="L31" s="11">
        <f t="shared" si="5"/>
        <v>100</v>
      </c>
      <c r="M31" s="57"/>
      <c r="N31" s="11">
        <f t="shared" si="6"/>
        <v>100</v>
      </c>
    </row>
    <row r="32" spans="1:14" s="1" customFormat="1" ht="30" customHeight="1">
      <c r="A32" s="72"/>
      <c r="B32" s="28" t="s">
        <v>46</v>
      </c>
      <c r="C32" s="8">
        <v>36</v>
      </c>
      <c r="D32" s="9">
        <v>34</v>
      </c>
      <c r="E32" s="9">
        <v>0</v>
      </c>
      <c r="F32" s="10">
        <v>2</v>
      </c>
      <c r="G32" s="8">
        <f t="shared" si="8"/>
        <v>0</v>
      </c>
      <c r="H32" s="11">
        <f t="shared" si="0"/>
        <v>94.44444444444444</v>
      </c>
      <c r="I32" s="11">
        <f t="shared" si="9"/>
        <v>0</v>
      </c>
      <c r="J32" s="11">
        <f t="shared" si="2"/>
        <v>5.555555555555555</v>
      </c>
      <c r="K32" s="53">
        <v>100</v>
      </c>
      <c r="L32" s="11">
        <f t="shared" si="5"/>
        <v>100</v>
      </c>
      <c r="M32" s="54"/>
      <c r="N32" s="11">
        <f t="shared" si="6"/>
        <v>94.44444444444444</v>
      </c>
    </row>
    <row r="33" spans="1:14" s="1" customFormat="1" ht="30" customHeight="1">
      <c r="A33" s="72"/>
      <c r="B33" s="28" t="s">
        <v>47</v>
      </c>
      <c r="C33" s="8">
        <v>59</v>
      </c>
      <c r="D33" s="9">
        <v>58</v>
      </c>
      <c r="E33" s="9">
        <v>0</v>
      </c>
      <c r="F33" s="10">
        <v>1</v>
      </c>
      <c r="G33" s="8">
        <f t="shared" si="8"/>
        <v>0</v>
      </c>
      <c r="H33" s="11">
        <f t="shared" si="0"/>
        <v>98.30508474576271</v>
      </c>
      <c r="I33" s="11">
        <f t="shared" si="9"/>
        <v>0</v>
      </c>
      <c r="J33" s="11">
        <f t="shared" si="2"/>
        <v>1.694915254237288</v>
      </c>
      <c r="K33" s="53">
        <v>100</v>
      </c>
      <c r="L33" s="11">
        <f t="shared" si="5"/>
        <v>100</v>
      </c>
      <c r="M33" s="55"/>
      <c r="N33" s="11">
        <f t="shared" si="6"/>
        <v>98.30508474576271</v>
      </c>
    </row>
    <row r="34" spans="1:14" s="1" customFormat="1" ht="30" customHeight="1">
      <c r="A34" s="73"/>
      <c r="B34" s="29" t="s">
        <v>48</v>
      </c>
      <c r="C34" s="30">
        <v>43</v>
      </c>
      <c r="D34" s="31">
        <v>42</v>
      </c>
      <c r="E34" s="31">
        <v>1</v>
      </c>
      <c r="F34" s="32">
        <v>0</v>
      </c>
      <c r="G34" s="30">
        <f t="shared" si="8"/>
        <v>0</v>
      </c>
      <c r="H34" s="26">
        <f t="shared" si="0"/>
        <v>97.67441860465115</v>
      </c>
      <c r="I34" s="26">
        <f t="shared" si="9"/>
        <v>2.3255813953488373</v>
      </c>
      <c r="J34" s="26">
        <f t="shared" si="2"/>
        <v>0</v>
      </c>
      <c r="K34" s="53">
        <v>100</v>
      </c>
      <c r="L34" s="26">
        <f t="shared" si="5"/>
        <v>99.99999999999999</v>
      </c>
      <c r="M34" s="54"/>
      <c r="N34" s="26">
        <f t="shared" si="6"/>
        <v>99.99999999999999</v>
      </c>
    </row>
    <row r="35" spans="1:14" s="1" customFormat="1" ht="30" customHeight="1">
      <c r="A35" s="33"/>
      <c r="B35" s="14" t="s">
        <v>22</v>
      </c>
      <c r="C35" s="34">
        <f>SUM(C26:C34)</f>
        <v>346</v>
      </c>
      <c r="D35" s="35">
        <f>SUM(D26:D34)</f>
        <v>336</v>
      </c>
      <c r="E35" s="35">
        <f>SUM(E26:E34)</f>
        <v>7</v>
      </c>
      <c r="F35" s="36">
        <f>SUM(F26:F34)</f>
        <v>3</v>
      </c>
      <c r="G35" s="8">
        <f t="shared" si="8"/>
        <v>0</v>
      </c>
      <c r="H35" s="11">
        <f t="shared" si="0"/>
        <v>97.10982658959537</v>
      </c>
      <c r="I35" s="11">
        <f t="shared" si="9"/>
        <v>2.023121387283237</v>
      </c>
      <c r="J35" s="11">
        <f t="shared" si="2"/>
        <v>0.8670520231213872</v>
      </c>
      <c r="K35" s="53">
        <v>100</v>
      </c>
      <c r="L35" s="11">
        <f t="shared" si="5"/>
        <v>100</v>
      </c>
      <c r="M35" s="54"/>
      <c r="N35" s="11">
        <f t="shared" si="6"/>
        <v>99.13294797687861</v>
      </c>
    </row>
    <row r="36" spans="1:14" s="1" customFormat="1" ht="30" customHeight="1">
      <c r="A36" s="13" t="s">
        <v>49</v>
      </c>
      <c r="B36" s="18" t="s">
        <v>50</v>
      </c>
      <c r="C36" s="37">
        <v>324</v>
      </c>
      <c r="D36" s="38">
        <v>243</v>
      </c>
      <c r="E36" s="38">
        <v>19</v>
      </c>
      <c r="F36" s="39">
        <v>37</v>
      </c>
      <c r="G36" s="37">
        <f t="shared" si="8"/>
        <v>25</v>
      </c>
      <c r="H36" s="40">
        <f>D36/C36*100</f>
        <v>75</v>
      </c>
      <c r="I36" s="40">
        <f t="shared" si="9"/>
        <v>5.864197530864197</v>
      </c>
      <c r="J36" s="40">
        <f aca="true" t="shared" si="10" ref="J36:J41">F36/C36*100</f>
        <v>11.419753086419753</v>
      </c>
      <c r="K36" s="59">
        <v>89.87</v>
      </c>
      <c r="L36" s="40">
        <f aca="true" t="shared" si="11" ref="L36:L41">N36+J36</f>
        <v>92.28395061728395</v>
      </c>
      <c r="M36" s="54" t="s">
        <v>34</v>
      </c>
      <c r="N36" s="40">
        <f aca="true" t="shared" si="12" ref="N36:N41">I36+H36</f>
        <v>80.8641975308642</v>
      </c>
    </row>
    <row r="37" spans="2:14" s="1" customFormat="1" ht="48.75" customHeight="1">
      <c r="B37" s="18" t="s">
        <v>51</v>
      </c>
      <c r="C37" s="37">
        <v>83</v>
      </c>
      <c r="D37" s="38">
        <v>63</v>
      </c>
      <c r="E37" s="38">
        <v>3</v>
      </c>
      <c r="F37" s="39">
        <v>6</v>
      </c>
      <c r="G37" s="37">
        <f t="shared" si="8"/>
        <v>11</v>
      </c>
      <c r="H37" s="40">
        <f>D37/C37*100</f>
        <v>75.90361445783132</v>
      </c>
      <c r="I37" s="40">
        <f t="shared" si="9"/>
        <v>3.614457831325301</v>
      </c>
      <c r="J37" s="40">
        <f t="shared" si="10"/>
        <v>7.228915662650602</v>
      </c>
      <c r="K37" s="59"/>
      <c r="L37" s="40">
        <f t="shared" si="11"/>
        <v>86.74698795180723</v>
      </c>
      <c r="M37" s="54"/>
      <c r="N37" s="40">
        <f t="shared" si="12"/>
        <v>79.51807228915662</v>
      </c>
    </row>
    <row r="38" spans="1:14" s="1" customFormat="1" ht="30" customHeight="1">
      <c r="A38" s="72" t="s">
        <v>52</v>
      </c>
      <c r="B38" s="7" t="s">
        <v>53</v>
      </c>
      <c r="C38" s="14">
        <v>36</v>
      </c>
      <c r="D38" s="9">
        <v>32</v>
      </c>
      <c r="E38" s="9">
        <v>0</v>
      </c>
      <c r="F38" s="10">
        <v>4</v>
      </c>
      <c r="G38" s="8">
        <f t="shared" si="8"/>
        <v>0</v>
      </c>
      <c r="H38" s="11">
        <f>D38/C38*100</f>
        <v>88.88888888888889</v>
      </c>
      <c r="I38" s="11">
        <f t="shared" si="9"/>
        <v>0</v>
      </c>
      <c r="J38" s="11">
        <f t="shared" si="10"/>
        <v>11.11111111111111</v>
      </c>
      <c r="K38" s="59">
        <v>100</v>
      </c>
      <c r="L38" s="11">
        <f t="shared" si="11"/>
        <v>100</v>
      </c>
      <c r="M38" s="54"/>
      <c r="N38" s="11">
        <f t="shared" si="12"/>
        <v>88.88888888888889</v>
      </c>
    </row>
    <row r="39" spans="1:14" s="1" customFormat="1" ht="30" customHeight="1">
      <c r="A39" s="72"/>
      <c r="B39" s="7" t="s">
        <v>54</v>
      </c>
      <c r="C39" s="14">
        <v>52</v>
      </c>
      <c r="D39" s="9">
        <v>41</v>
      </c>
      <c r="E39" s="9">
        <v>1</v>
      </c>
      <c r="F39" s="10">
        <v>9</v>
      </c>
      <c r="G39" s="8">
        <f t="shared" si="8"/>
        <v>1</v>
      </c>
      <c r="H39" s="11">
        <f>D39/C39*100</f>
        <v>78.84615384615384</v>
      </c>
      <c r="I39" s="11">
        <f t="shared" si="9"/>
        <v>1.9230769230769231</v>
      </c>
      <c r="J39" s="11">
        <f t="shared" si="10"/>
        <v>17.307692307692307</v>
      </c>
      <c r="K39" s="59">
        <v>97.62</v>
      </c>
      <c r="L39" s="11">
        <f t="shared" si="11"/>
        <v>98.07692307692307</v>
      </c>
      <c r="M39" s="54" t="s">
        <v>34</v>
      </c>
      <c r="N39" s="11">
        <f t="shared" si="12"/>
        <v>80.76923076923076</v>
      </c>
    </row>
    <row r="40" spans="1:14" s="1" customFormat="1" ht="30" customHeight="1">
      <c r="A40" s="72"/>
      <c r="B40" s="7" t="s">
        <v>55</v>
      </c>
      <c r="C40" s="14">
        <v>18</v>
      </c>
      <c r="D40" s="9">
        <v>10</v>
      </c>
      <c r="E40" s="9">
        <v>5</v>
      </c>
      <c r="F40" s="10">
        <v>3</v>
      </c>
      <c r="G40" s="8">
        <v>0</v>
      </c>
      <c r="H40" s="11">
        <f>D40/C40*100</f>
        <v>55.55555555555556</v>
      </c>
      <c r="I40" s="11">
        <f t="shared" si="9"/>
        <v>27.77777777777778</v>
      </c>
      <c r="J40" s="11">
        <f t="shared" si="10"/>
        <v>16.666666666666664</v>
      </c>
      <c r="K40" s="59"/>
      <c r="L40" s="11">
        <f t="shared" si="11"/>
        <v>100</v>
      </c>
      <c r="M40" s="55"/>
      <c r="N40" s="11">
        <f t="shared" si="12"/>
        <v>83.33333333333334</v>
      </c>
    </row>
    <row r="41" spans="1:14" s="1" customFormat="1" ht="30" customHeight="1">
      <c r="A41" s="73"/>
      <c r="B41" s="7" t="s">
        <v>56</v>
      </c>
      <c r="C41" s="14">
        <v>136</v>
      </c>
      <c r="D41" s="9">
        <v>117</v>
      </c>
      <c r="E41" s="9">
        <v>1</v>
      </c>
      <c r="F41" s="10">
        <v>18</v>
      </c>
      <c r="G41" s="8">
        <f>C41-D41-E41-F41</f>
        <v>0</v>
      </c>
      <c r="H41" s="11">
        <f aca="true" t="shared" si="13" ref="H41:H49">D41/C41*100</f>
        <v>86.02941176470588</v>
      </c>
      <c r="I41" s="11">
        <f t="shared" si="9"/>
        <v>0.7352941176470588</v>
      </c>
      <c r="J41" s="11">
        <f t="shared" si="10"/>
        <v>13.23529411764706</v>
      </c>
      <c r="K41" s="59">
        <v>100</v>
      </c>
      <c r="L41" s="11">
        <f t="shared" si="11"/>
        <v>100</v>
      </c>
      <c r="M41" s="54"/>
      <c r="N41" s="11">
        <f t="shared" si="12"/>
        <v>86.76470588235294</v>
      </c>
    </row>
    <row r="42" spans="1:14" s="1" customFormat="1" ht="30" customHeight="1">
      <c r="A42" s="19"/>
      <c r="B42" s="41" t="s">
        <v>22</v>
      </c>
      <c r="C42" s="42">
        <f>SUM(C36:C41)</f>
        <v>649</v>
      </c>
      <c r="D42" s="43">
        <f>SUM(D36:D41)</f>
        <v>506</v>
      </c>
      <c r="E42" s="43">
        <v>29</v>
      </c>
      <c r="F42" s="36">
        <f>SUM(F36:F41)</f>
        <v>77</v>
      </c>
      <c r="G42" s="8">
        <f>C42-D42-E42-F42</f>
        <v>37</v>
      </c>
      <c r="H42" s="11">
        <f t="shared" si="13"/>
        <v>77.96610169491525</v>
      </c>
      <c r="I42" s="11">
        <f t="shared" si="9"/>
        <v>4.468412942989214</v>
      </c>
      <c r="J42" s="11">
        <f aca="true" t="shared" si="14" ref="J42:J49">F42/C42*100</f>
        <v>11.864406779661017</v>
      </c>
      <c r="K42" s="59">
        <v>93.73</v>
      </c>
      <c r="L42" s="11">
        <f aca="true" t="shared" si="15" ref="L42:L49">N42+J42</f>
        <v>94.29892141756548</v>
      </c>
      <c r="M42" s="54" t="s">
        <v>34</v>
      </c>
      <c r="N42" s="11">
        <f aca="true" t="shared" si="16" ref="N42:N49">I42+H42</f>
        <v>82.43451463790447</v>
      </c>
    </row>
    <row r="43" spans="1:14" s="1" customFormat="1" ht="30" customHeight="1">
      <c r="A43" s="74" t="s">
        <v>57</v>
      </c>
      <c r="B43" s="44" t="s">
        <v>58</v>
      </c>
      <c r="C43" s="45">
        <v>12</v>
      </c>
      <c r="D43" s="9">
        <v>11</v>
      </c>
      <c r="E43" s="9">
        <v>1</v>
      </c>
      <c r="F43" s="10">
        <v>0</v>
      </c>
      <c r="G43" s="8">
        <f>C43-D43-E43-F43</f>
        <v>0</v>
      </c>
      <c r="H43" s="11">
        <f t="shared" si="13"/>
        <v>91.66666666666666</v>
      </c>
      <c r="I43" s="11">
        <f aca="true" t="shared" si="17" ref="I43:I49">E43/C43*100</f>
        <v>8.333333333333332</v>
      </c>
      <c r="J43" s="11">
        <f t="shared" si="14"/>
        <v>0</v>
      </c>
      <c r="K43" s="59">
        <v>100</v>
      </c>
      <c r="L43" s="11">
        <f t="shared" si="15"/>
        <v>99.99999999999999</v>
      </c>
      <c r="M43" s="55"/>
      <c r="N43" s="11">
        <f t="shared" si="16"/>
        <v>99.99999999999999</v>
      </c>
    </row>
    <row r="44" spans="1:14" s="1" customFormat="1" ht="30" customHeight="1">
      <c r="A44" s="75"/>
      <c r="B44" s="44" t="s">
        <v>59</v>
      </c>
      <c r="C44" s="45">
        <v>19</v>
      </c>
      <c r="D44" s="9">
        <v>17</v>
      </c>
      <c r="E44" s="9">
        <v>2</v>
      </c>
      <c r="F44" s="10">
        <v>0</v>
      </c>
      <c r="G44" s="8">
        <f>C44-D44-E44-F44</f>
        <v>0</v>
      </c>
      <c r="H44" s="11">
        <f t="shared" si="13"/>
        <v>89.47368421052632</v>
      </c>
      <c r="I44" s="11">
        <f t="shared" si="17"/>
        <v>10.526315789473683</v>
      </c>
      <c r="J44" s="11">
        <f t="shared" si="14"/>
        <v>0</v>
      </c>
      <c r="K44" s="59">
        <v>100.00000000000001</v>
      </c>
      <c r="L44" s="11">
        <f t="shared" si="15"/>
        <v>100</v>
      </c>
      <c r="M44" s="55"/>
      <c r="N44" s="11">
        <f t="shared" si="16"/>
        <v>100</v>
      </c>
    </row>
    <row r="45" spans="1:14" s="1" customFormat="1" ht="30" customHeight="1">
      <c r="A45" s="75"/>
      <c r="B45" s="44" t="s">
        <v>60</v>
      </c>
      <c r="C45" s="45">
        <v>19</v>
      </c>
      <c r="D45" s="9">
        <v>19</v>
      </c>
      <c r="E45" s="9">
        <v>0</v>
      </c>
      <c r="F45" s="10">
        <v>0</v>
      </c>
      <c r="G45" s="8">
        <v>0</v>
      </c>
      <c r="H45" s="11">
        <f t="shared" si="13"/>
        <v>100</v>
      </c>
      <c r="I45" s="11">
        <f t="shared" si="17"/>
        <v>0</v>
      </c>
      <c r="J45" s="11">
        <f t="shared" si="14"/>
        <v>0</v>
      </c>
      <c r="K45" s="59"/>
      <c r="L45" s="11">
        <f t="shared" si="15"/>
        <v>100</v>
      </c>
      <c r="M45" s="55"/>
      <c r="N45" s="11">
        <f t="shared" si="16"/>
        <v>100</v>
      </c>
    </row>
    <row r="46" spans="1:14" s="1" customFormat="1" ht="30" customHeight="1">
      <c r="A46" s="75"/>
      <c r="B46" s="44" t="s">
        <v>61</v>
      </c>
      <c r="C46" s="45">
        <v>37</v>
      </c>
      <c r="D46" s="9">
        <v>29</v>
      </c>
      <c r="E46" s="9">
        <v>8</v>
      </c>
      <c r="F46" s="10">
        <v>0</v>
      </c>
      <c r="G46" s="8">
        <f>C46-D46-E46-F46</f>
        <v>0</v>
      </c>
      <c r="H46" s="11">
        <f t="shared" si="13"/>
        <v>78.37837837837837</v>
      </c>
      <c r="I46" s="11">
        <f t="shared" si="17"/>
        <v>21.62162162162162</v>
      </c>
      <c r="J46" s="11">
        <f t="shared" si="14"/>
        <v>0</v>
      </c>
      <c r="K46" s="59">
        <v>100</v>
      </c>
      <c r="L46" s="11">
        <f t="shared" si="15"/>
        <v>100</v>
      </c>
      <c r="M46" s="54"/>
      <c r="N46" s="11">
        <f t="shared" si="16"/>
        <v>100</v>
      </c>
    </row>
    <row r="47" spans="1:14" s="1" customFormat="1" ht="30" customHeight="1">
      <c r="A47" s="75"/>
      <c r="B47" s="44" t="s">
        <v>62</v>
      </c>
      <c r="C47" s="45">
        <v>49</v>
      </c>
      <c r="D47" s="9">
        <v>48</v>
      </c>
      <c r="E47" s="9">
        <v>0</v>
      </c>
      <c r="F47" s="10">
        <v>1</v>
      </c>
      <c r="G47" s="8">
        <f>C47-D47-E47-F47</f>
        <v>0</v>
      </c>
      <c r="H47" s="11">
        <f t="shared" si="13"/>
        <v>97.95918367346938</v>
      </c>
      <c r="I47" s="11">
        <f t="shared" si="17"/>
        <v>0</v>
      </c>
      <c r="J47" s="11">
        <f t="shared" si="14"/>
        <v>2.0408163265306123</v>
      </c>
      <c r="K47" s="59">
        <v>100</v>
      </c>
      <c r="L47" s="11">
        <f t="shared" si="15"/>
        <v>100</v>
      </c>
      <c r="M47" s="54"/>
      <c r="N47" s="11">
        <f t="shared" si="16"/>
        <v>97.95918367346938</v>
      </c>
    </row>
    <row r="48" spans="1:14" s="1" customFormat="1" ht="30" customHeight="1">
      <c r="A48" s="19"/>
      <c r="B48" s="41" t="s">
        <v>22</v>
      </c>
      <c r="C48" s="35">
        <f>SUM(C43:C47)</f>
        <v>136</v>
      </c>
      <c r="D48" s="35">
        <f>SUM(D43:D47)</f>
        <v>124</v>
      </c>
      <c r="E48" s="35">
        <v>11</v>
      </c>
      <c r="F48" s="36">
        <f>SUM(F43:F47)</f>
        <v>1</v>
      </c>
      <c r="G48" s="8">
        <f>C48-D48-E48-F48</f>
        <v>0</v>
      </c>
      <c r="H48" s="11">
        <f t="shared" si="13"/>
        <v>91.17647058823529</v>
      </c>
      <c r="I48" s="11">
        <f t="shared" si="17"/>
        <v>8.088235294117647</v>
      </c>
      <c r="J48" s="11">
        <f t="shared" si="14"/>
        <v>0.7352941176470588</v>
      </c>
      <c r="K48" s="59">
        <v>100</v>
      </c>
      <c r="L48" s="11">
        <f t="shared" si="15"/>
        <v>100</v>
      </c>
      <c r="M48" s="54"/>
      <c r="N48" s="11">
        <f t="shared" si="16"/>
        <v>99.26470588235294</v>
      </c>
    </row>
    <row r="49" spans="1:14" s="1" customFormat="1" ht="30" customHeight="1">
      <c r="A49" s="19"/>
      <c r="B49" s="14" t="s">
        <v>63</v>
      </c>
      <c r="C49" s="35">
        <f>C11+C18+C25+C35+C42+C48</f>
        <v>1811</v>
      </c>
      <c r="D49" s="35">
        <v>1598</v>
      </c>
      <c r="E49" s="35">
        <f>E11+E18+E25+E35+E42+E48</f>
        <v>79</v>
      </c>
      <c r="F49" s="10">
        <v>94</v>
      </c>
      <c r="G49" s="8">
        <f>C49-D49-E49-F49</f>
        <v>40</v>
      </c>
      <c r="H49" s="11">
        <f t="shared" si="13"/>
        <v>88.23854224185533</v>
      </c>
      <c r="I49" s="11">
        <f t="shared" si="17"/>
        <v>4.362230811706239</v>
      </c>
      <c r="J49" s="11">
        <f t="shared" si="14"/>
        <v>5.190502484815019</v>
      </c>
      <c r="K49" s="59">
        <v>98.06</v>
      </c>
      <c r="L49" s="11">
        <f t="shared" si="15"/>
        <v>97.79127553837658</v>
      </c>
      <c r="M49" s="54" t="s">
        <v>28</v>
      </c>
      <c r="N49" s="11">
        <f t="shared" si="16"/>
        <v>92.60077305356157</v>
      </c>
    </row>
    <row r="50" spans="1:14" ht="20.25">
      <c r="A50" s="46" t="s">
        <v>64</v>
      </c>
      <c r="B50" s="47"/>
      <c r="C50" s="48"/>
      <c r="D50" s="48"/>
      <c r="E50" s="48"/>
      <c r="G50" s="4">
        <f>SUM(G19:G24)</f>
        <v>1</v>
      </c>
      <c r="H50" s="49"/>
      <c r="I50" s="49"/>
      <c r="J50" s="49"/>
      <c r="K50" s="60"/>
      <c r="L50" s="61"/>
      <c r="M50" s="62"/>
      <c r="N50" s="49"/>
    </row>
    <row r="51" spans="1:14" ht="20.25">
      <c r="A51" s="46" t="s">
        <v>65</v>
      </c>
      <c r="B51" s="46"/>
      <c r="C51" s="50"/>
      <c r="D51" s="50"/>
      <c r="E51" s="50"/>
      <c r="H51" s="50"/>
      <c r="I51" s="50"/>
      <c r="J51" s="50"/>
      <c r="K51" s="60"/>
      <c r="L51" s="63"/>
      <c r="M51" s="62"/>
      <c r="N51" s="50"/>
    </row>
    <row r="52" spans="1:14" ht="20.25" customHeight="1">
      <c r="A52" s="67" t="s">
        <v>66</v>
      </c>
      <c r="B52" s="67"/>
      <c r="C52" s="67"/>
      <c r="D52" s="67"/>
      <c r="E52" s="67"/>
      <c r="F52" s="67"/>
      <c r="G52" s="67"/>
      <c r="H52" s="67"/>
      <c r="I52" s="52"/>
      <c r="J52" s="52"/>
      <c r="K52" s="60"/>
      <c r="L52" s="64"/>
      <c r="M52" s="62"/>
      <c r="N52" s="52"/>
    </row>
    <row r="53" spans="1:14" ht="20.25">
      <c r="A53" s="46" t="s">
        <v>67</v>
      </c>
      <c r="B53" s="51"/>
      <c r="C53" s="52"/>
      <c r="D53" s="52"/>
      <c r="E53" s="52"/>
      <c r="H53" s="52"/>
      <c r="I53" s="52"/>
      <c r="J53" s="52"/>
      <c r="K53" s="60"/>
      <c r="L53" s="64"/>
      <c r="M53" s="62"/>
      <c r="N53" s="52"/>
    </row>
    <row r="54" spans="1:14" ht="20.25">
      <c r="A54" s="46" t="s">
        <v>68</v>
      </c>
      <c r="B54" s="51"/>
      <c r="C54" s="52"/>
      <c r="D54" s="52"/>
      <c r="E54" s="52"/>
      <c r="H54" s="52"/>
      <c r="I54" s="52"/>
      <c r="J54" s="52"/>
      <c r="K54" s="60"/>
      <c r="L54" s="64"/>
      <c r="M54" s="62"/>
      <c r="N54" s="52"/>
    </row>
    <row r="55" spans="1:14" ht="20.25">
      <c r="A55" s="46"/>
      <c r="B55" s="51"/>
      <c r="C55" s="52"/>
      <c r="D55" s="52"/>
      <c r="E55" s="52"/>
      <c r="H55" s="52"/>
      <c r="I55" s="52"/>
      <c r="J55" s="52"/>
      <c r="K55" s="60"/>
      <c r="L55" s="64"/>
      <c r="M55" s="62"/>
      <c r="N55" s="52"/>
    </row>
    <row r="56" spans="1:14" ht="20.25">
      <c r="A56" s="46"/>
      <c r="B56" s="51"/>
      <c r="C56" s="52"/>
      <c r="D56" s="52"/>
      <c r="E56" s="52"/>
      <c r="H56" s="52"/>
      <c r="I56" s="52"/>
      <c r="J56" s="52"/>
      <c r="K56" s="60"/>
      <c r="L56" s="64"/>
      <c r="M56" s="62"/>
      <c r="N56" s="52"/>
    </row>
    <row r="57" spans="1:14" ht="46.5" customHeight="1">
      <c r="A57" s="46"/>
      <c r="B57" s="51"/>
      <c r="C57" s="52"/>
      <c r="D57" s="52"/>
      <c r="E57" s="52"/>
      <c r="H57" s="52"/>
      <c r="I57" s="52"/>
      <c r="J57" s="52"/>
      <c r="K57" s="60"/>
      <c r="L57" s="64"/>
      <c r="M57" s="62"/>
      <c r="N57" s="52"/>
    </row>
    <row r="58" spans="1:14" ht="20.25">
      <c r="A58" s="46"/>
      <c r="B58" s="46"/>
      <c r="C58" s="50"/>
      <c r="D58" s="50"/>
      <c r="E58" s="50"/>
      <c r="H58" s="50"/>
      <c r="I58" s="50"/>
      <c r="J58" s="50"/>
      <c r="K58" s="60"/>
      <c r="L58" s="63"/>
      <c r="M58" s="62"/>
      <c r="N58" s="50"/>
    </row>
    <row r="59" spans="1:13" ht="20.25">
      <c r="A59" s="46"/>
      <c r="B59" s="46"/>
      <c r="C59" s="50"/>
      <c r="D59" s="50"/>
      <c r="E59" s="50"/>
      <c r="H59" s="50"/>
      <c r="I59" s="50"/>
      <c r="J59" s="65"/>
      <c r="K59" s="68">
        <v>43091</v>
      </c>
      <c r="L59" s="68"/>
      <c r="M59" s="62"/>
    </row>
    <row r="60" spans="1:13" ht="20.25">
      <c r="A60" s="46"/>
      <c r="K60" s="60"/>
      <c r="L60" s="62"/>
      <c r="M60" s="62"/>
    </row>
    <row r="61" spans="1:13" ht="20.25">
      <c r="A61" s="46"/>
      <c r="K61" s="60"/>
      <c r="L61" s="62"/>
      <c r="M61" s="62"/>
    </row>
    <row r="62" spans="1:13" ht="20.25">
      <c r="A62" s="46"/>
      <c r="K62" s="60"/>
      <c r="L62" s="62"/>
      <c r="M62" s="62"/>
    </row>
    <row r="63" spans="1:13" ht="20.25">
      <c r="A63" s="46"/>
      <c r="K63" s="60"/>
      <c r="L63" s="62"/>
      <c r="M63" s="62"/>
    </row>
  </sheetData>
  <sheetProtection/>
  <mergeCells count="23">
    <mergeCell ref="N2:N3"/>
    <mergeCell ref="H2:H3"/>
    <mergeCell ref="I2:I3"/>
    <mergeCell ref="J2:J3"/>
    <mergeCell ref="K2:K3"/>
    <mergeCell ref="L2:L3"/>
    <mergeCell ref="M2:M3"/>
    <mergeCell ref="B2:B3"/>
    <mergeCell ref="C2:C3"/>
    <mergeCell ref="D2:D3"/>
    <mergeCell ref="E2:E3"/>
    <mergeCell ref="F2:F3"/>
    <mergeCell ref="G2:G3"/>
    <mergeCell ref="A1:N1"/>
    <mergeCell ref="A52:H52"/>
    <mergeCell ref="K59:L59"/>
    <mergeCell ref="A2:A3"/>
    <mergeCell ref="A4:A10"/>
    <mergeCell ref="A12:A17"/>
    <mergeCell ref="A19:A24"/>
    <mergeCell ref="A26:A34"/>
    <mergeCell ref="A38:A41"/>
    <mergeCell ref="A43:A47"/>
  </mergeCells>
  <printOptions/>
  <pageMargins left="0.31" right="0.08" top="0.5" bottom="0.49" header="0.5" footer="0.19"/>
  <pageSetup horizontalDpi="600" verticalDpi="600" orientation="portrait" paperSize="9" scale="58" r:id="rId1"/>
  <rowBreaks count="1" manualBreakCount="1">
    <brk id="3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系统管理员</dc:creator>
  <cp:keywords/>
  <dc:description/>
  <cp:lastModifiedBy>微软用户</cp:lastModifiedBy>
  <cp:lastPrinted>2015-06-26T02:27:21Z</cp:lastPrinted>
  <dcterms:created xsi:type="dcterms:W3CDTF">2010-12-13T02:57:58Z</dcterms:created>
  <dcterms:modified xsi:type="dcterms:W3CDTF">2018-10-22T02:53:40Z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